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filterPrivacy="1" autoCompressPictures="0"/>
  <xr:revisionPtr revIDLastSave="0" documentId="8_{C1254D57-7CBD-8E4C-BD51-A8FAD6078329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L24" i="1"/>
  <c r="O10" i="1"/>
  <c r="O11" i="1"/>
  <c r="O12" i="1"/>
  <c r="O13" i="1"/>
  <c r="O14" i="1"/>
  <c r="O15" i="1"/>
  <c r="O16" i="1"/>
  <c r="O17" i="1"/>
  <c r="O18" i="1"/>
  <c r="O9" i="1"/>
  <c r="N11" i="1"/>
  <c r="N12" i="1"/>
  <c r="N15" i="1"/>
  <c r="N16" i="1"/>
  <c r="N18" i="1"/>
  <c r="N9" i="1"/>
  <c r="L11" i="1"/>
  <c r="L12" i="1"/>
  <c r="L15" i="1"/>
  <c r="L16" i="1"/>
  <c r="L18" i="1"/>
  <c r="L9" i="1"/>
  <c r="J21" i="1"/>
  <c r="J22" i="1"/>
  <c r="J20" i="1"/>
  <c r="J11" i="1"/>
  <c r="J12" i="1"/>
  <c r="J9" i="1"/>
  <c r="H10" i="1"/>
  <c r="H11" i="1"/>
  <c r="H12" i="1"/>
  <c r="H13" i="1"/>
  <c r="H14" i="1"/>
  <c r="H15" i="1"/>
  <c r="H16" i="1"/>
  <c r="H17" i="1"/>
  <c r="H18" i="1"/>
  <c r="H9" i="1"/>
  <c r="F13" i="1"/>
  <c r="F14" i="1"/>
  <c r="F15" i="1"/>
  <c r="F16" i="1"/>
  <c r="F17" i="1"/>
  <c r="F18" i="1"/>
  <c r="F11" i="1"/>
  <c r="F12" i="1"/>
  <c r="F10" i="1"/>
  <c r="N22" i="1" l="1"/>
  <c r="N21" i="1" s="1"/>
  <c r="L20" i="1"/>
  <c r="L22" i="1" s="1"/>
  <c r="L21" i="1" s="1"/>
  <c r="H20" i="1"/>
  <c r="F20" i="1"/>
  <c r="F22" i="1" s="1"/>
  <c r="F21" i="1" s="1"/>
  <c r="H22" i="1" l="1"/>
  <c r="H21" i="1" s="1"/>
  <c r="L25" i="1"/>
</calcChain>
</file>

<file path=xl/sharedStrings.xml><?xml version="1.0" encoding="utf-8"?>
<sst xmlns="http://schemas.openxmlformats.org/spreadsheetml/2006/main" count="63" uniqueCount="48">
  <si>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</si>
  <si>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</si>
  <si>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</si>
  <si>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</si>
  <si>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</si>
  <si>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</si>
  <si>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</si>
  <si>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</si>
  <si>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</si>
  <si>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</si>
  <si>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Akt nr.1</t>
  </si>
  <si>
    <t>Akt nr.2</t>
  </si>
  <si>
    <t>Tellija: RMK</t>
  </si>
  <si>
    <t>töö</t>
  </si>
  <si>
    <t>Tellija:</t>
  </si>
  <si>
    <t>Riigimetsa Majandamise Keskus</t>
  </si>
  <si>
    <t>/allkirjastatud digitaalselt/</t>
  </si>
  <si>
    <t>Metsamajand OÜ</t>
  </si>
  <si>
    <t>OJV:</t>
  </si>
  <si>
    <t>Teostaja:</t>
  </si>
  <si>
    <t>Käibemaks 22%</t>
  </si>
  <si>
    <t>Ettevalmistustööd, tööpiirkonna tähistamine, pinnaseolude hindamine, laoplatside tähistamine ja piiramine, vana laudtee eemaldamine ja utiliseerimine</t>
  </si>
  <si>
    <t>Laavu ehitamine</t>
  </si>
  <si>
    <t>Pontoonidel laudtee maatoe ja käigusilla ehitamine</t>
  </si>
  <si>
    <t>Pontoonidel laudtee ehitamine</t>
  </si>
  <si>
    <t>Alusprussidel laudtee ehitamine</t>
  </si>
  <si>
    <t>Piire-käsipuu ehitamine </t>
  </si>
  <si>
    <t>Infoaluste ehitamine pinnasele </t>
  </si>
  <si>
    <t>Infoaluse ehitamine laudtee külge</t>
  </si>
  <si>
    <t>Raja serva toestuse ehitamine</t>
  </si>
  <si>
    <t>Korrastusööd</t>
  </si>
  <si>
    <t>E&amp;A Ehitus ja Kaubandus OÜ</t>
  </si>
  <si>
    <t>Eldur Kalmann</t>
  </si>
  <si>
    <t>Ivar Kraan</t>
  </si>
  <si>
    <t>Andri Plato</t>
  </si>
  <si>
    <t>Objekt: Tammeluha matkaraja rekonstrueerimine. Leping nr. 1-18/2024/129</t>
  </si>
  <si>
    <t>Akt koostatud: 20.09.2024</t>
  </si>
  <si>
    <t>Teostatud tööd seisuga 22.10.2024</t>
  </si>
  <si>
    <t>Teostatud tööd seisuga 11.09.2024</t>
  </si>
  <si>
    <t>Akt koostatud: 22.10.2024</t>
  </si>
  <si>
    <t>Teostatud tööd seisuga 18.11.2024</t>
  </si>
  <si>
    <t>Kokku akteeritud summa</t>
  </si>
  <si>
    <t>% kogumahust</t>
  </si>
  <si>
    <t>Akt nr.3</t>
  </si>
  <si>
    <t>Akt koostatud 18.11.2024</t>
  </si>
  <si>
    <t>Akt koostatud 28.11.2024</t>
  </si>
  <si>
    <t>Teostatud tööd seisuga 28.11.2024</t>
  </si>
  <si>
    <t>Teostatud tööde akt nr.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</si>
</sst>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4" fontId="6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8" fillId="0" borderId="1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2" fillId="0" borderId="0" xfId="0" applyFont="1"/>
    <xf numFmtId="2" fontId="0" fillId="0" borderId="0" xfId="0" applyNumberFormat="1"/>
    <xf numFmtId="9" fontId="0" fillId="0" borderId="1" xfId="0" applyNumberFormat="1" applyBorder="1"/>
    <xf numFmtId="0" fontId="0" fillId="0" borderId="1" xfId="0" applyBorder="1"/>
    <xf numFmtId="0" fontId="5" fillId="0" borderId="0" xfId="0" applyFont="1" applyAlignment="1">
      <alignment horizontal="center"/>
    </xf>
    <xf numFmtId="0" fontId="13" fillId="0" borderId="1" xfId="0" applyFont="1" applyBorder="1"/>
    <xf numFmtId="9" fontId="2" fillId="0" borderId="1" xfId="0" applyNumberFormat="1" applyFont="1" applyBorder="1"/>
    <xf numFmtId="0" fontId="2" fillId="0" borderId="1" xfId="0" applyFont="1" applyBorder="1"/>
    <xf numFmtId="0" fontId="14" fillId="0" borderId="0" xfId="0" applyFont="1"/>
    <xf numFmtId="0" fontId="17" fillId="0" borderId="1" xfId="0" applyFont="1" applyBorder="1" applyAlignment="1">
      <alignment horizontal="left" wrapText="1"/>
    </xf>
    <xf numFmtId="2" fontId="0" fillId="0" borderId="1" xfId="0" applyNumberFormat="1" applyBorder="1"/>
    <xf numFmtId="2" fontId="2" fillId="0" borderId="1" xfId="0" applyNumberFormat="1" applyFont="1" applyBorder="1"/>
    <xf numFmtId="2" fontId="13" fillId="0" borderId="1" xfId="0" applyNumberFormat="1" applyFont="1" applyBorder="1"/>
    <xf numFmtId="0" fontId="7" fillId="0" borderId="0" xfId="0" applyFont="1" applyAlignment="1">
      <alignment wrapText="1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0" fillId="0" borderId="0" xfId="0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9" fontId="5" fillId="0" borderId="0" xfId="0" applyNumberFormat="1" applyFont="1" applyAlignment="1">
      <alignment horizontal="center"/>
    </xf>
    <xf numFmtId="0" fontId="0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abSelected="1" topLeftCell="B1" workbookViewId="0">
      <selection activeCell="L28" sqref="L28"/>
    </sheetView>
  </sheetViews>
  <sheetFormatPr baseColWidth="10" defaultColWidth="8.83203125" defaultRowHeight="15" x14ac:dyDescent="0.2"/>
  <cols>
    <col min="1" max="1" width="8.6640625" customWidth="1"/>
    <col min="2" max="2" width="76.33203125" customWidth="1"/>
    <col min="3" max="3" width="10.33203125" customWidth="1"/>
    <col min="4" max="4" width="6.5" customWidth="1"/>
    <col min="5" max="5" width="10.83203125" customWidth="1"/>
    <col min="6" max="6" width="11" customWidth="1"/>
    <col min="7" max="7" width="29.83203125" customWidth="1"/>
    <col min="8" max="8" width="10.83203125" customWidth="1"/>
    <col min="9" max="9" width="29.83203125" customWidth="1"/>
    <col min="10" max="10" width="10.33203125" customWidth="1"/>
    <col min="11" max="11" width="29.33203125" customWidth="1"/>
    <col min="12" max="12" width="9.6640625" bestFit="1" customWidth="1"/>
    <col min="13" max="13" width="29.1640625" customWidth="1"/>
  </cols>
  <sheetData>
    <row r="1" spans="1:16" ht="16" x14ac:dyDescent="0.2">
      <c r="A1" s="38"/>
      <c r="B1" s="38"/>
      <c r="C1" s="38"/>
      <c r="D1" s="38"/>
      <c r="E1" s="38"/>
      <c r="F1" s="38"/>
    </row>
    <row r="2" spans="1:16" ht="18" customHeight="1" x14ac:dyDescent="0.2">
      <c r="A2" s="15" t="s">
        <v>47</v>
      </c>
      <c r="C2" s="16"/>
      <c r="D2" s="16"/>
      <c r="E2" s="16"/>
      <c r="F2" s="16"/>
      <c r="G2" s="29" t="s">
        <v>36</v>
      </c>
      <c r="H2" s="29"/>
      <c r="I2" s="29" t="s">
        <v>39</v>
      </c>
      <c r="K2" s="29" t="s">
        <v>44</v>
      </c>
      <c r="M2" s="29" t="s">
        <v>45</v>
      </c>
    </row>
    <row r="3" spans="1:16" ht="18" customHeight="1" x14ac:dyDescent="0.2">
      <c r="A3" s="15"/>
      <c r="B3" s="15"/>
      <c r="C3" s="16"/>
      <c r="D3" s="16"/>
      <c r="E3" s="16"/>
      <c r="F3" s="16"/>
    </row>
    <row r="4" spans="1:16" ht="18" customHeight="1" x14ac:dyDescent="0.2">
      <c r="A4" s="15" t="s">
        <v>12</v>
      </c>
      <c r="B4" s="15"/>
      <c r="C4" s="16"/>
      <c r="D4" s="16"/>
      <c r="E4" s="16"/>
      <c r="F4" s="16"/>
    </row>
    <row r="5" spans="1:16" ht="18" customHeight="1" x14ac:dyDescent="0.2">
      <c r="A5" s="40" t="s">
        <v>9</v>
      </c>
      <c r="B5" s="41"/>
      <c r="C5" s="41"/>
      <c r="D5" s="41"/>
      <c r="E5" s="41"/>
      <c r="F5" s="41"/>
    </row>
    <row r="6" spans="1:16" ht="16" x14ac:dyDescent="0.2">
      <c r="A6" s="39" t="s">
        <v>35</v>
      </c>
      <c r="B6" s="39"/>
      <c r="C6" s="39"/>
      <c r="D6" s="39"/>
      <c r="E6" s="39"/>
      <c r="F6" s="39"/>
    </row>
    <row r="7" spans="1:16" ht="18" customHeight="1" x14ac:dyDescent="0.2">
      <c r="A7" s="3"/>
      <c r="B7" s="3"/>
      <c r="C7" s="3"/>
      <c r="D7" s="3"/>
      <c r="E7" s="3"/>
      <c r="F7" s="3"/>
      <c r="G7" t="s">
        <v>10</v>
      </c>
      <c r="I7" t="s">
        <v>11</v>
      </c>
      <c r="K7" t="s">
        <v>43</v>
      </c>
      <c r="M7" t="s">
        <v>43</v>
      </c>
    </row>
    <row r="8" spans="1:16" ht="18" customHeight="1" x14ac:dyDescent="0.2">
      <c r="A8" s="5" t="s">
        <v>0</v>
      </c>
      <c r="B8" s="7" t="s">
        <v>1</v>
      </c>
      <c r="C8" s="5" t="s">
        <v>4</v>
      </c>
      <c r="D8" s="5" t="s">
        <v>3</v>
      </c>
      <c r="E8" s="5" t="s">
        <v>5</v>
      </c>
      <c r="F8" s="5" t="s">
        <v>2</v>
      </c>
      <c r="G8" s="5" t="s">
        <v>38</v>
      </c>
      <c r="H8" s="5" t="s">
        <v>8</v>
      </c>
      <c r="I8" s="5" t="s">
        <v>37</v>
      </c>
      <c r="J8" s="5" t="s">
        <v>8</v>
      </c>
      <c r="K8" s="5" t="s">
        <v>40</v>
      </c>
      <c r="L8" s="5" t="s">
        <v>8</v>
      </c>
      <c r="M8" s="5" t="s">
        <v>46</v>
      </c>
      <c r="N8" s="5" t="s">
        <v>8</v>
      </c>
      <c r="O8" s="45">
        <v>1</v>
      </c>
      <c r="P8" s="25"/>
    </row>
    <row r="9" spans="1:16" s="4" customFormat="1" ht="28" customHeight="1" x14ac:dyDescent="0.2">
      <c r="A9" s="6">
        <v>1</v>
      </c>
      <c r="B9" s="1" t="s">
        <v>21</v>
      </c>
      <c r="C9" s="6" t="s">
        <v>13</v>
      </c>
      <c r="D9" s="6">
        <v>1</v>
      </c>
      <c r="E9" s="8">
        <v>7900</v>
      </c>
      <c r="F9" s="9">
        <v>7900</v>
      </c>
      <c r="G9" s="23">
        <v>0.3</v>
      </c>
      <c r="H9" s="24">
        <f>F9*G9</f>
        <v>2370</v>
      </c>
      <c r="I9" s="23">
        <v>0.3</v>
      </c>
      <c r="J9" s="24">
        <f>F9*I9</f>
        <v>2370</v>
      </c>
      <c r="K9" s="23">
        <v>0.3</v>
      </c>
      <c r="L9" s="24">
        <f>F9*K9</f>
        <v>2370</v>
      </c>
      <c r="M9" s="23">
        <v>0.1</v>
      </c>
      <c r="N9" s="24">
        <f>F9*M9</f>
        <v>790</v>
      </c>
      <c r="O9" s="46">
        <f>H9+J9+L9+N9</f>
        <v>7900</v>
      </c>
    </row>
    <row r="10" spans="1:16" s="4" customFormat="1" ht="15" customHeight="1" x14ac:dyDescent="0.2">
      <c r="A10" s="6">
        <v>2</v>
      </c>
      <c r="B10" s="1" t="s">
        <v>22</v>
      </c>
      <c r="C10" s="6" t="s">
        <v>13</v>
      </c>
      <c r="D10" s="6">
        <v>1</v>
      </c>
      <c r="E10" s="8">
        <v>5395</v>
      </c>
      <c r="F10" s="9">
        <f>D10*E10</f>
        <v>5395</v>
      </c>
      <c r="G10" s="23">
        <v>1</v>
      </c>
      <c r="H10" s="24">
        <f t="shared" ref="H10:H18" si="0">F10*G10</f>
        <v>5395</v>
      </c>
      <c r="I10" s="23">
        <v>1</v>
      </c>
      <c r="J10" s="24">
        <v>0</v>
      </c>
      <c r="K10" s="23">
        <v>1</v>
      </c>
      <c r="L10" s="24">
        <v>0</v>
      </c>
      <c r="M10" s="23">
        <v>1</v>
      </c>
      <c r="N10" s="24">
        <v>0</v>
      </c>
      <c r="O10" s="46">
        <f t="shared" ref="O10:O18" si="1">H10+J10+L10+N10</f>
        <v>5395</v>
      </c>
    </row>
    <row r="11" spans="1:16" x14ac:dyDescent="0.2">
      <c r="A11" s="6">
        <v>3</v>
      </c>
      <c r="B11" s="1" t="s">
        <v>23</v>
      </c>
      <c r="C11" s="6" t="s">
        <v>13</v>
      </c>
      <c r="D11" s="6">
        <v>1</v>
      </c>
      <c r="E11" s="8">
        <v>8530</v>
      </c>
      <c r="F11" s="9">
        <f t="shared" ref="F11:F18" si="2">D11*E11</f>
        <v>8530</v>
      </c>
      <c r="G11" s="23">
        <v>0</v>
      </c>
      <c r="H11" s="24">
        <f t="shared" si="0"/>
        <v>0</v>
      </c>
      <c r="I11" s="27">
        <v>0.5</v>
      </c>
      <c r="J11" s="24">
        <f t="shared" ref="J11:J12" si="3">F11*I11</f>
        <v>4265</v>
      </c>
      <c r="K11" s="27">
        <v>0.3</v>
      </c>
      <c r="L11" s="24">
        <f t="shared" ref="L11:L18" si="4">F11*K11</f>
        <v>2559</v>
      </c>
      <c r="M11" s="27">
        <v>0.2</v>
      </c>
      <c r="N11" s="24">
        <f t="shared" ref="N10:N18" si="5">F11*M11</f>
        <v>1706</v>
      </c>
      <c r="O11" s="46">
        <f t="shared" si="1"/>
        <v>8530</v>
      </c>
      <c r="P11" s="13"/>
    </row>
    <row r="12" spans="1:16" x14ac:dyDescent="0.2">
      <c r="A12" s="6">
        <v>4</v>
      </c>
      <c r="B12" s="30" t="s">
        <v>24</v>
      </c>
      <c r="C12" s="6" t="s">
        <v>13</v>
      </c>
      <c r="D12" s="6">
        <v>1</v>
      </c>
      <c r="E12" s="8">
        <v>102347</v>
      </c>
      <c r="F12" s="9">
        <f t="shared" si="2"/>
        <v>102347</v>
      </c>
      <c r="G12" s="23">
        <v>0</v>
      </c>
      <c r="H12" s="24">
        <f t="shared" si="0"/>
        <v>0</v>
      </c>
      <c r="I12" s="27">
        <v>0.3</v>
      </c>
      <c r="J12" s="31">
        <f t="shared" si="3"/>
        <v>30704.1</v>
      </c>
      <c r="K12" s="27">
        <v>0.55000000000000004</v>
      </c>
      <c r="L12" s="24">
        <f t="shared" si="4"/>
        <v>56290.850000000006</v>
      </c>
      <c r="M12" s="27">
        <v>0.15</v>
      </c>
      <c r="N12" s="24">
        <f t="shared" si="5"/>
        <v>15352.05</v>
      </c>
      <c r="O12" s="46">
        <f t="shared" si="1"/>
        <v>102347.00000000001</v>
      </c>
      <c r="P12" s="13"/>
    </row>
    <row r="13" spans="1:16" x14ac:dyDescent="0.2">
      <c r="A13" s="6">
        <v>5</v>
      </c>
      <c r="B13" s="30" t="s">
        <v>25</v>
      </c>
      <c r="C13" s="6" t="s">
        <v>13</v>
      </c>
      <c r="D13" s="6">
        <v>1</v>
      </c>
      <c r="E13" s="8">
        <v>4211</v>
      </c>
      <c r="F13" s="9">
        <f t="shared" si="2"/>
        <v>4211</v>
      </c>
      <c r="G13" s="23">
        <v>1</v>
      </c>
      <c r="H13" s="24">
        <f t="shared" si="0"/>
        <v>4211</v>
      </c>
      <c r="I13" s="27">
        <v>1</v>
      </c>
      <c r="J13" s="24">
        <v>0</v>
      </c>
      <c r="K13" s="27">
        <v>1</v>
      </c>
      <c r="L13" s="24">
        <v>0</v>
      </c>
      <c r="M13" s="27">
        <v>1</v>
      </c>
      <c r="N13" s="24">
        <v>0</v>
      </c>
      <c r="O13" s="46">
        <f t="shared" si="1"/>
        <v>4211</v>
      </c>
      <c r="P13" s="13"/>
    </row>
    <row r="14" spans="1:16" x14ac:dyDescent="0.2">
      <c r="A14" s="6">
        <v>6</v>
      </c>
      <c r="B14" s="30" t="s">
        <v>26</v>
      </c>
      <c r="C14" s="6" t="s">
        <v>13</v>
      </c>
      <c r="D14" s="6">
        <v>1</v>
      </c>
      <c r="E14" s="8">
        <v>705</v>
      </c>
      <c r="F14" s="9">
        <f t="shared" si="2"/>
        <v>705</v>
      </c>
      <c r="G14" s="23">
        <v>1</v>
      </c>
      <c r="H14" s="24">
        <f t="shared" si="0"/>
        <v>705</v>
      </c>
      <c r="I14" s="27">
        <v>1</v>
      </c>
      <c r="J14" s="24">
        <v>0</v>
      </c>
      <c r="K14" s="27">
        <v>1</v>
      </c>
      <c r="L14" s="24">
        <v>0</v>
      </c>
      <c r="M14" s="27">
        <v>1</v>
      </c>
      <c r="N14" s="24">
        <v>0</v>
      </c>
      <c r="O14" s="46">
        <f t="shared" si="1"/>
        <v>705</v>
      </c>
      <c r="P14" s="13"/>
    </row>
    <row r="15" spans="1:16" x14ac:dyDescent="0.2">
      <c r="A15" s="6">
        <v>7</v>
      </c>
      <c r="B15" s="30" t="s">
        <v>27</v>
      </c>
      <c r="C15" s="6" t="s">
        <v>13</v>
      </c>
      <c r="D15" s="6">
        <v>1</v>
      </c>
      <c r="E15" s="8">
        <v>560</v>
      </c>
      <c r="F15" s="9">
        <f t="shared" si="2"/>
        <v>560</v>
      </c>
      <c r="G15" s="23">
        <v>0</v>
      </c>
      <c r="H15" s="24">
        <f t="shared" si="0"/>
        <v>0</v>
      </c>
      <c r="I15" s="27">
        <v>0</v>
      </c>
      <c r="J15" s="24">
        <v>0</v>
      </c>
      <c r="K15" s="27">
        <v>0</v>
      </c>
      <c r="L15" s="24">
        <f t="shared" si="4"/>
        <v>0</v>
      </c>
      <c r="M15" s="27">
        <v>1</v>
      </c>
      <c r="N15" s="24">
        <f t="shared" si="5"/>
        <v>560</v>
      </c>
      <c r="O15" s="46">
        <f t="shared" si="1"/>
        <v>560</v>
      </c>
      <c r="P15" s="13"/>
    </row>
    <row r="16" spans="1:16" x14ac:dyDescent="0.2">
      <c r="A16" s="6">
        <v>8</v>
      </c>
      <c r="B16" s="30" t="s">
        <v>28</v>
      </c>
      <c r="C16" s="6" t="s">
        <v>13</v>
      </c>
      <c r="D16" s="6">
        <v>1</v>
      </c>
      <c r="E16" s="8">
        <v>427</v>
      </c>
      <c r="F16" s="9">
        <f t="shared" si="2"/>
        <v>427</v>
      </c>
      <c r="G16" s="23">
        <v>0</v>
      </c>
      <c r="H16" s="24">
        <f t="shared" si="0"/>
        <v>0</v>
      </c>
      <c r="I16" s="27">
        <v>0</v>
      </c>
      <c r="J16" s="24">
        <v>0</v>
      </c>
      <c r="K16" s="27">
        <v>0</v>
      </c>
      <c r="L16" s="24">
        <f t="shared" si="4"/>
        <v>0</v>
      </c>
      <c r="M16" s="27">
        <v>1</v>
      </c>
      <c r="N16" s="24">
        <f t="shared" si="5"/>
        <v>427</v>
      </c>
      <c r="O16" s="46">
        <f t="shared" si="1"/>
        <v>427</v>
      </c>
      <c r="P16" s="13"/>
    </row>
    <row r="17" spans="1:16" x14ac:dyDescent="0.2">
      <c r="A17" s="6">
        <v>9</v>
      </c>
      <c r="B17" s="30" t="s">
        <v>29</v>
      </c>
      <c r="C17" s="6" t="s">
        <v>13</v>
      </c>
      <c r="D17" s="6">
        <v>1</v>
      </c>
      <c r="E17" s="8">
        <v>2450</v>
      </c>
      <c r="F17" s="9">
        <f t="shared" si="2"/>
        <v>2450</v>
      </c>
      <c r="G17" s="23">
        <v>1</v>
      </c>
      <c r="H17" s="24">
        <f t="shared" si="0"/>
        <v>2450</v>
      </c>
      <c r="I17" s="27">
        <v>1</v>
      </c>
      <c r="J17" s="24">
        <v>0</v>
      </c>
      <c r="K17" s="27">
        <v>1</v>
      </c>
      <c r="L17" s="24">
        <v>0</v>
      </c>
      <c r="M17" s="27">
        <v>1</v>
      </c>
      <c r="N17" s="24">
        <v>0</v>
      </c>
      <c r="O17" s="46">
        <f t="shared" si="1"/>
        <v>2450</v>
      </c>
      <c r="P17" s="13"/>
    </row>
    <row r="18" spans="1:16" x14ac:dyDescent="0.2">
      <c r="A18" s="6">
        <v>10</v>
      </c>
      <c r="B18" s="30" t="s">
        <v>30</v>
      </c>
      <c r="C18" s="6" t="s">
        <v>13</v>
      </c>
      <c r="D18" s="6">
        <v>1</v>
      </c>
      <c r="E18" s="8">
        <v>1200</v>
      </c>
      <c r="F18" s="9">
        <f t="shared" si="2"/>
        <v>1200</v>
      </c>
      <c r="G18" s="23">
        <v>0</v>
      </c>
      <c r="H18" s="24">
        <f t="shared" si="0"/>
        <v>0</v>
      </c>
      <c r="I18" s="27">
        <v>0</v>
      </c>
      <c r="J18" s="24">
        <v>0</v>
      </c>
      <c r="K18" s="27">
        <v>0</v>
      </c>
      <c r="L18" s="24">
        <f t="shared" si="4"/>
        <v>0</v>
      </c>
      <c r="M18" s="27">
        <v>1</v>
      </c>
      <c r="N18" s="24">
        <f t="shared" si="5"/>
        <v>1200</v>
      </c>
      <c r="O18" s="46">
        <f t="shared" si="1"/>
        <v>1200</v>
      </c>
      <c r="P18" s="13"/>
    </row>
    <row r="19" spans="1:16" x14ac:dyDescent="0.2">
      <c r="A19" s="6"/>
      <c r="B19" s="1"/>
      <c r="C19" s="6"/>
      <c r="D19" s="6"/>
      <c r="E19" s="8"/>
      <c r="F19" s="9"/>
      <c r="G19" s="23"/>
      <c r="H19" s="24"/>
      <c r="I19" s="27"/>
      <c r="J19" s="28"/>
      <c r="K19" s="27"/>
      <c r="L19" s="28"/>
      <c r="M19" s="27"/>
      <c r="N19" s="28"/>
      <c r="O19" s="13"/>
      <c r="P19" s="13"/>
    </row>
    <row r="20" spans="1:16" ht="16" customHeight="1" x14ac:dyDescent="0.2">
      <c r="A20" s="35" t="s">
        <v>6</v>
      </c>
      <c r="B20" s="36"/>
      <c r="C20" s="36"/>
      <c r="D20" s="36"/>
      <c r="E20" s="37"/>
      <c r="F20" s="9">
        <f>SUM(F9:F19)</f>
        <v>133725</v>
      </c>
      <c r="G20" s="24"/>
      <c r="H20" s="24">
        <f>SUM(H9:H19)</f>
        <v>15131</v>
      </c>
      <c r="I20" s="28"/>
      <c r="J20" s="32">
        <f>J9+J11+J12</f>
        <v>37339.1</v>
      </c>
      <c r="K20" s="28"/>
      <c r="L20" s="32">
        <f>L9+L11+L12</f>
        <v>61219.850000000006</v>
      </c>
      <c r="M20" s="28"/>
      <c r="N20" s="32">
        <f>N9+N11+N12+N15+N16+N18</f>
        <v>20035.05</v>
      </c>
      <c r="O20" s="14"/>
      <c r="P20" s="13"/>
    </row>
    <row r="21" spans="1:16" x14ac:dyDescent="0.2">
      <c r="A21" s="42" t="s">
        <v>20</v>
      </c>
      <c r="B21" s="43"/>
      <c r="C21" s="43"/>
      <c r="D21" s="43"/>
      <c r="E21" s="44"/>
      <c r="F21" s="9">
        <f>F22-F20</f>
        <v>29419.5</v>
      </c>
      <c r="G21" s="24"/>
      <c r="H21" s="24">
        <f>H22-H20</f>
        <v>3328.8199999999997</v>
      </c>
      <c r="I21" s="24"/>
      <c r="J21" s="31">
        <f>J22-J20</f>
        <v>8214.601999999999</v>
      </c>
      <c r="K21" s="24"/>
      <c r="L21" s="31">
        <f>L22-L20</f>
        <v>13468.366999999998</v>
      </c>
      <c r="M21" s="24"/>
      <c r="N21" s="31">
        <f>N22-N20</f>
        <v>4407.7109999999993</v>
      </c>
      <c r="O21" s="14"/>
      <c r="P21" s="13"/>
    </row>
    <row r="22" spans="1:16" x14ac:dyDescent="0.2">
      <c r="A22" s="35" t="s">
        <v>7</v>
      </c>
      <c r="B22" s="36"/>
      <c r="C22" s="36"/>
      <c r="D22" s="36"/>
      <c r="E22" s="37"/>
      <c r="F22" s="10">
        <f>F20*1.22</f>
        <v>163144.5</v>
      </c>
      <c r="G22" s="24"/>
      <c r="H22" s="26">
        <f>H20*1.22</f>
        <v>18459.82</v>
      </c>
      <c r="I22" s="24"/>
      <c r="J22" s="33">
        <f>J20*1.22</f>
        <v>45553.701999999997</v>
      </c>
      <c r="K22" s="24"/>
      <c r="L22" s="33">
        <f>L20*1.22</f>
        <v>74688.217000000004</v>
      </c>
      <c r="M22" s="24"/>
      <c r="N22" s="33">
        <f>N20*1.22</f>
        <v>24442.760999999999</v>
      </c>
      <c r="O22" s="14"/>
      <c r="P22" s="13"/>
    </row>
    <row r="23" spans="1:16" x14ac:dyDescent="0.2">
      <c r="O23" s="14"/>
      <c r="P23" s="13"/>
    </row>
    <row r="24" spans="1:16" x14ac:dyDescent="0.2">
      <c r="F24" t="s">
        <v>14</v>
      </c>
      <c r="G24" t="s">
        <v>15</v>
      </c>
      <c r="K24" t="s">
        <v>41</v>
      </c>
      <c r="L24" s="22">
        <f>H20+J20+L20+N20</f>
        <v>133725</v>
      </c>
      <c r="O24" s="14"/>
      <c r="P24" s="13"/>
    </row>
    <row r="25" spans="1:16" ht="18" customHeight="1" x14ac:dyDescent="0.2">
      <c r="G25" t="s">
        <v>34</v>
      </c>
      <c r="K25" t="s">
        <v>42</v>
      </c>
      <c r="L25" s="22">
        <f>L24/(F20/100)</f>
        <v>100</v>
      </c>
      <c r="O25" s="14"/>
      <c r="P25" s="13"/>
    </row>
    <row r="26" spans="1:16" ht="18" customHeight="1" x14ac:dyDescent="0.2">
      <c r="G26" t="s">
        <v>16</v>
      </c>
    </row>
    <row r="27" spans="1:16" ht="18" customHeight="1" x14ac:dyDescent="0.2">
      <c r="O27" s="14"/>
      <c r="P27" s="22"/>
    </row>
    <row r="28" spans="1:16" ht="18" customHeight="1" x14ac:dyDescent="0.2">
      <c r="F28" t="s">
        <v>18</v>
      </c>
      <c r="G28" t="s">
        <v>31</v>
      </c>
      <c r="O28" s="14"/>
      <c r="P28" s="22"/>
    </row>
    <row r="29" spans="1:16" s="17" customFormat="1" ht="18" customHeight="1" x14ac:dyDescent="0.2">
      <c r="A29"/>
      <c r="B29"/>
      <c r="C29"/>
      <c r="D29"/>
      <c r="E29"/>
      <c r="F29"/>
      <c r="G29" t="s">
        <v>32</v>
      </c>
      <c r="H29"/>
      <c r="I29"/>
      <c r="J29"/>
    </row>
    <row r="30" spans="1:16" s="18" customFormat="1" x14ac:dyDescent="0.2">
      <c r="A30"/>
      <c r="B30"/>
      <c r="C30"/>
      <c r="D30"/>
      <c r="E30"/>
      <c r="F30"/>
      <c r="G30" t="s">
        <v>16</v>
      </c>
      <c r="H30"/>
      <c r="I30"/>
      <c r="J30"/>
    </row>
    <row r="31" spans="1:16" s="18" customFormat="1" x14ac:dyDescent="0.2">
      <c r="A31"/>
      <c r="B31"/>
      <c r="C31"/>
      <c r="D31"/>
      <c r="E31"/>
      <c r="F31"/>
      <c r="G31"/>
      <c r="H31"/>
      <c r="I31"/>
      <c r="J31"/>
    </row>
    <row r="32" spans="1:16" s="18" customFormat="1" ht="14" customHeight="1" x14ac:dyDescent="0.2">
      <c r="A32"/>
      <c r="B32"/>
      <c r="C32"/>
      <c r="D32"/>
      <c r="E32"/>
      <c r="F32" t="s">
        <v>19</v>
      </c>
      <c r="G32" t="s">
        <v>17</v>
      </c>
      <c r="H32"/>
      <c r="I32"/>
      <c r="J32"/>
    </row>
    <row r="33" spans="1:10" s="18" customFormat="1" ht="14" x14ac:dyDescent="0.15">
      <c r="A33" s="17"/>
      <c r="C33" s="17"/>
      <c r="D33" s="17"/>
      <c r="E33" s="17"/>
      <c r="F33" s="17"/>
      <c r="G33" s="17" t="s">
        <v>33</v>
      </c>
      <c r="H33" s="17"/>
      <c r="I33" s="17"/>
      <c r="J33" s="17"/>
    </row>
    <row r="34" spans="1:10" s="18" customFormat="1" ht="13" x14ac:dyDescent="0.15">
      <c r="B34" s="34"/>
      <c r="C34" s="34"/>
      <c r="D34" s="34"/>
      <c r="E34" s="34"/>
      <c r="F34" s="34"/>
      <c r="G34" s="18" t="s">
        <v>16</v>
      </c>
    </row>
    <row r="35" spans="1:10" s="18" customFormat="1" ht="13" x14ac:dyDescent="0.15">
      <c r="B35" s="34"/>
      <c r="C35" s="34"/>
      <c r="D35" s="34"/>
      <c r="E35" s="34"/>
      <c r="F35" s="34"/>
    </row>
    <row r="36" spans="1:10" s="18" customFormat="1" ht="13" x14ac:dyDescent="0.15">
      <c r="B36" s="34"/>
      <c r="C36" s="34"/>
      <c r="D36" s="34"/>
      <c r="E36" s="34"/>
      <c r="F36" s="34"/>
    </row>
    <row r="37" spans="1:10" s="18" customFormat="1" ht="13" x14ac:dyDescent="0.15">
      <c r="B37" s="19"/>
      <c r="C37" s="19"/>
      <c r="D37" s="19"/>
      <c r="E37" s="19"/>
      <c r="F37" s="19"/>
    </row>
    <row r="38" spans="1:10" s="18" customFormat="1" ht="13" x14ac:dyDescent="0.15">
      <c r="B38" s="19"/>
      <c r="C38" s="20"/>
    </row>
    <row r="39" spans="1:10" s="18" customFormat="1" ht="13" x14ac:dyDescent="0.15">
      <c r="B39" s="19"/>
      <c r="C39" s="20"/>
    </row>
    <row r="40" spans="1:10" s="18" customFormat="1" ht="13" x14ac:dyDescent="0.15">
      <c r="B40" s="19"/>
      <c r="C40" s="20"/>
    </row>
    <row r="41" spans="1:10" s="18" customFormat="1" ht="13" x14ac:dyDescent="0.15">
      <c r="B41" s="19"/>
      <c r="C41" s="20"/>
    </row>
    <row r="42" spans="1:10" s="18" customFormat="1" ht="13" x14ac:dyDescent="0.15">
      <c r="B42" s="19"/>
      <c r="C42" s="20"/>
    </row>
    <row r="43" spans="1:10" s="18" customFormat="1" ht="13" x14ac:dyDescent="0.15">
      <c r="B43" s="19"/>
      <c r="C43" s="20"/>
    </row>
    <row r="44" spans="1:10" s="18" customFormat="1" ht="13" x14ac:dyDescent="0.15">
      <c r="B44" s="19"/>
      <c r="C44" s="20"/>
    </row>
    <row r="45" spans="1:10" s="18" customFormat="1" ht="13" x14ac:dyDescent="0.15">
      <c r="B45" s="19"/>
      <c r="C45" s="20"/>
    </row>
    <row r="46" spans="1:10" s="18" customFormat="1" ht="13" x14ac:dyDescent="0.15">
      <c r="B46" s="19"/>
      <c r="C46" s="20"/>
    </row>
    <row r="47" spans="1:10" s="18" customFormat="1" ht="13" x14ac:dyDescent="0.15">
      <c r="A47" s="21"/>
      <c r="B47" s="19"/>
      <c r="C47" s="20"/>
    </row>
    <row r="48" spans="1:10" s="18" customFormat="1" ht="13" x14ac:dyDescent="0.15">
      <c r="A48" s="21"/>
      <c r="B48" s="19"/>
      <c r="C48" s="20"/>
    </row>
    <row r="49" spans="1:10" s="18" customFormat="1" ht="13" x14ac:dyDescent="0.15">
      <c r="A49" s="21"/>
      <c r="B49" s="19"/>
      <c r="C49" s="20"/>
    </row>
    <row r="50" spans="1:10" s="18" customFormat="1" ht="13" x14ac:dyDescent="0.15">
      <c r="A50" s="21"/>
      <c r="B50" s="19"/>
      <c r="C50" s="20"/>
    </row>
    <row r="51" spans="1:10" s="18" customFormat="1" ht="13" x14ac:dyDescent="0.15">
      <c r="A51" s="21"/>
      <c r="B51" s="19"/>
      <c r="C51" s="20"/>
    </row>
    <row r="52" spans="1:10" s="18" customFormat="1" ht="13" x14ac:dyDescent="0.15">
      <c r="A52" s="21"/>
      <c r="B52" s="19"/>
      <c r="C52" s="20"/>
    </row>
    <row r="53" spans="1:10" s="18" customFormat="1" ht="13" x14ac:dyDescent="0.15">
      <c r="A53" s="21"/>
      <c r="B53" s="19"/>
      <c r="C53" s="20"/>
    </row>
    <row r="54" spans="1:10" s="18" customFormat="1" ht="13" x14ac:dyDescent="0.15">
      <c r="A54" s="21"/>
      <c r="B54" s="19"/>
      <c r="C54" s="20"/>
    </row>
    <row r="55" spans="1:10" s="18" customFormat="1" ht="13" x14ac:dyDescent="0.15">
      <c r="A55" s="21"/>
      <c r="B55" s="19"/>
      <c r="C55" s="20"/>
    </row>
    <row r="56" spans="1:10" x14ac:dyDescent="0.2">
      <c r="A56" s="21"/>
      <c r="B56" s="19"/>
      <c r="C56" s="20"/>
      <c r="D56" s="18"/>
      <c r="E56" s="18"/>
      <c r="F56" s="18"/>
      <c r="G56" s="18"/>
      <c r="H56" s="18"/>
      <c r="I56" s="18"/>
      <c r="J56" s="18"/>
    </row>
    <row r="57" spans="1:10" x14ac:dyDescent="0.2">
      <c r="A57" s="21"/>
      <c r="B57" s="19"/>
      <c r="C57" s="20"/>
      <c r="D57" s="18"/>
      <c r="E57" s="18"/>
      <c r="F57" s="18"/>
      <c r="G57" s="18"/>
      <c r="H57" s="18"/>
      <c r="I57" s="18"/>
      <c r="J57" s="18"/>
    </row>
    <row r="58" spans="1:10" x14ac:dyDescent="0.2">
      <c r="A58" s="21"/>
      <c r="B58" s="19"/>
      <c r="C58" s="20"/>
      <c r="D58" s="18"/>
      <c r="E58" s="18"/>
      <c r="F58" s="18"/>
      <c r="G58" s="18"/>
      <c r="H58" s="18"/>
      <c r="I58" s="18"/>
      <c r="J58" s="18"/>
    </row>
    <row r="59" spans="1:10" x14ac:dyDescent="0.2">
      <c r="A59" s="21"/>
      <c r="B59" s="19"/>
      <c r="C59" s="20"/>
      <c r="D59" s="18"/>
      <c r="E59" s="18"/>
      <c r="F59" s="18"/>
      <c r="G59" s="18"/>
      <c r="H59" s="18"/>
      <c r="I59" s="18"/>
      <c r="J59" s="18"/>
    </row>
    <row r="74" spans="1:10" ht="18" customHeight="1" x14ac:dyDescent="0.2"/>
    <row r="75" spans="1:10" s="11" customFormat="1" ht="18" customHeight="1" x14ac:dyDescent="0.2">
      <c r="A75"/>
      <c r="B75"/>
      <c r="C75"/>
      <c r="D75"/>
      <c r="E75"/>
      <c r="F75"/>
      <c r="G75"/>
      <c r="H75"/>
      <c r="I75"/>
      <c r="J75"/>
    </row>
    <row r="77" spans="1:10" ht="18" customHeight="1" x14ac:dyDescent="0.2"/>
    <row r="79" spans="1:10" ht="18" customHeight="1" x14ac:dyDescent="0.2">
      <c r="G79" s="11"/>
      <c r="H79" s="11"/>
      <c r="I79" s="11"/>
      <c r="J79" s="11"/>
    </row>
    <row r="81" spans="1:12" ht="18" customHeight="1" x14ac:dyDescent="0.2"/>
    <row r="87" spans="1:12" ht="18" customHeight="1" x14ac:dyDescent="0.2"/>
    <row r="88" spans="1:12" s="11" customFormat="1" x14ac:dyDescent="0.2">
      <c r="A88"/>
      <c r="B88"/>
      <c r="C88"/>
      <c r="D88"/>
      <c r="E88"/>
      <c r="F88"/>
      <c r="G88"/>
      <c r="H88"/>
      <c r="I88"/>
      <c r="J88"/>
      <c r="K88" s="12"/>
      <c r="L88" s="12"/>
    </row>
    <row r="90" spans="1:12" x14ac:dyDescent="0.2">
      <c r="K90" s="2"/>
      <c r="L90" s="2"/>
    </row>
    <row r="91" spans="1:12" x14ac:dyDescent="0.2">
      <c r="K91" s="2"/>
      <c r="L91" s="2"/>
    </row>
    <row r="92" spans="1:12" x14ac:dyDescent="0.2">
      <c r="G92" s="12"/>
      <c r="H92" s="12"/>
      <c r="I92" s="12"/>
      <c r="J92" s="12"/>
      <c r="K92" s="2"/>
      <c r="L92" s="2"/>
    </row>
    <row r="93" spans="1:12" x14ac:dyDescent="0.2">
      <c r="K93" s="2"/>
      <c r="L93" s="2"/>
    </row>
    <row r="94" spans="1:12" x14ac:dyDescent="0.2">
      <c r="G94" s="2"/>
      <c r="H94" s="2"/>
      <c r="I94" s="2"/>
      <c r="J94" s="2"/>
    </row>
    <row r="95" spans="1:12" ht="18" customHeight="1" x14ac:dyDescent="0.2">
      <c r="G95" s="2"/>
      <c r="H95" s="2"/>
      <c r="I95" s="2"/>
      <c r="J95" s="2"/>
    </row>
    <row r="96" spans="1:12" ht="18" customHeight="1" x14ac:dyDescent="0.2">
      <c r="G96" s="2"/>
      <c r="H96" s="2"/>
      <c r="I96" s="2"/>
      <c r="J96" s="2"/>
    </row>
    <row r="97" spans="1:10" ht="18" customHeight="1" x14ac:dyDescent="0.2">
      <c r="G97" s="2"/>
      <c r="H97" s="2"/>
      <c r="I97" s="2"/>
      <c r="J97" s="2"/>
    </row>
    <row r="98" spans="1:10" ht="18" customHeight="1" x14ac:dyDescent="0.2"/>
    <row r="99" spans="1:10" ht="18" customHeight="1" x14ac:dyDescent="0.2"/>
    <row r="100" spans="1:10" ht="18" customHeight="1" x14ac:dyDescent="0.2"/>
    <row r="104" spans="1:10" s="11" customFormat="1" x14ac:dyDescent="0.2">
      <c r="A104"/>
      <c r="B104"/>
      <c r="C104"/>
      <c r="D104"/>
      <c r="E104"/>
      <c r="F104"/>
      <c r="G104"/>
      <c r="H104"/>
      <c r="I104"/>
      <c r="J104"/>
    </row>
    <row r="108" spans="1:10" x14ac:dyDescent="0.2">
      <c r="G108" s="11"/>
      <c r="H108" s="11"/>
      <c r="I108" s="11"/>
      <c r="J108" s="11"/>
    </row>
    <row r="110" spans="1:10" s="11" customFormat="1" x14ac:dyDescent="0.2">
      <c r="A110"/>
      <c r="B110"/>
      <c r="C110"/>
      <c r="D110"/>
      <c r="E110"/>
      <c r="F110"/>
      <c r="G110"/>
      <c r="H110"/>
      <c r="I110"/>
      <c r="J110"/>
    </row>
    <row r="114" spans="7:10" x14ac:dyDescent="0.2">
      <c r="G114" s="11"/>
      <c r="H114" s="11"/>
      <c r="I114" s="11"/>
      <c r="J114" s="11"/>
    </row>
  </sheetData>
  <mergeCells count="7">
    <mergeCell ref="B34:F36"/>
    <mergeCell ref="A22:E22"/>
    <mergeCell ref="A1:F1"/>
    <mergeCell ref="A6:F6"/>
    <mergeCell ref="A5:F5"/>
    <mergeCell ref="A21:E21"/>
    <mergeCell ref="A20:E2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2024-11-28T13:34:59Z</dcterms:modified>
</cp:coreProperties>
</file>